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60" yWindow="1272" windowWidth="12768" windowHeight="7008" activeTab="2"/>
  </bookViews>
  <sheets>
    <sheet name="Planilha" sheetId="19" r:id="rId1"/>
    <sheet name="Cronograma " sheetId="20" r:id="rId2"/>
    <sheet name="Memória de cálculo  " sheetId="22" r:id="rId3"/>
  </sheets>
  <definedNames>
    <definedName name="_xlnm.Print_Area" localSheetId="1">'Cronograma '!$A$1:$Q$23</definedName>
    <definedName name="_xlnm.Print_Area" localSheetId="2">'Memória de cálculo  '!$A$1:$I$12</definedName>
    <definedName name="_xlnm.Print_Area" localSheetId="0">Planilha!$A$1:$G$25</definedName>
    <definedName name="OLE_LINK1" localSheetId="0">Planilha!#REF!</definedName>
    <definedName name="_xlnm.Print_Titles" localSheetId="0">Planilha!$A:$G,Planilha!$1:$8</definedName>
  </definedNames>
  <calcPr calcId="125725"/>
</workbook>
</file>

<file path=xl/calcChain.xml><?xml version="1.0" encoding="utf-8"?>
<calcChain xmlns="http://schemas.openxmlformats.org/spreadsheetml/2006/main">
  <c r="I12" i="22"/>
  <c r="I11"/>
  <c r="I9"/>
  <c r="A5" l="1"/>
  <c r="A5" i="20"/>
  <c r="G15" i="19"/>
  <c r="E16"/>
  <c r="G16" s="1"/>
  <c r="E15"/>
  <c r="E12"/>
  <c r="G12" s="1"/>
  <c r="G13" s="1"/>
  <c r="D11" i="20" s="1"/>
  <c r="G17" i="19" l="1"/>
  <c r="D12" i="20" s="1"/>
  <c r="N11" i="22"/>
  <c r="N9"/>
  <c r="G18" i="19" l="1"/>
  <c r="G19" s="1"/>
  <c r="D13" i="20" s="1"/>
  <c r="Q12"/>
  <c r="G20" i="19" l="1"/>
  <c r="O12" i="20"/>
  <c r="M12"/>
  <c r="I12"/>
  <c r="G12"/>
  <c r="K12"/>
  <c r="O11" l="1"/>
  <c r="Q11"/>
  <c r="K11"/>
  <c r="I11"/>
  <c r="M11"/>
  <c r="G11"/>
  <c r="Q13" l="1"/>
  <c r="Q14" s="1"/>
  <c r="I13"/>
  <c r="G13"/>
  <c r="G14" s="1"/>
  <c r="G15" s="1"/>
  <c r="M13"/>
  <c r="O13"/>
  <c r="O14" s="1"/>
  <c r="K13"/>
  <c r="D14"/>
  <c r="K14" l="1"/>
  <c r="J14" s="1"/>
  <c r="I14"/>
  <c r="I15" s="1"/>
  <c r="M14"/>
  <c r="L14" s="1"/>
  <c r="E13"/>
  <c r="E12"/>
  <c r="E11"/>
  <c r="F14"/>
  <c r="F15" s="1"/>
  <c r="N14"/>
  <c r="P14"/>
  <c r="K15" l="1"/>
  <c r="M15" s="1"/>
  <c r="O15" s="1"/>
  <c r="Q15" s="1"/>
  <c r="E14"/>
  <c r="H14"/>
  <c r="H15" s="1"/>
  <c r="J15" s="1"/>
  <c r="L15" s="1"/>
  <c r="N15" s="1"/>
  <c r="P15" s="1"/>
</calcChain>
</file>

<file path=xl/sharedStrings.xml><?xml version="1.0" encoding="utf-8"?>
<sst xmlns="http://schemas.openxmlformats.org/spreadsheetml/2006/main" count="95" uniqueCount="60">
  <si>
    <t>CÓDIGO                EMOP</t>
  </si>
  <si>
    <t>TOTAL</t>
  </si>
  <si>
    <t>DESCRIÇÃO</t>
  </si>
  <si>
    <t xml:space="preserve">                       REPÚBLICA  FEDERATIVA DO BRASIL</t>
  </si>
  <si>
    <t xml:space="preserve">                       ESTADO  DO     RIO      DE     JANEIRO</t>
  </si>
  <si>
    <t>ITEM</t>
  </si>
  <si>
    <t>UNID.</t>
  </si>
  <si>
    <t>QUANTIDADE</t>
  </si>
  <si>
    <t>VALOR</t>
  </si>
  <si>
    <t>UNITÁRIO</t>
  </si>
  <si>
    <t>1.1</t>
  </si>
  <si>
    <t>Discriminação dos serviços</t>
  </si>
  <si>
    <t>Valores dos serviços</t>
  </si>
  <si>
    <t>ETAPAS</t>
  </si>
  <si>
    <t>Item</t>
  </si>
  <si>
    <t>Prev.%</t>
  </si>
  <si>
    <t>Valor Previsto                                                                                                                                                                                            (R$)</t>
  </si>
  <si>
    <t>VALOR PREVISTO ACUMULADO</t>
  </si>
  <si>
    <t xml:space="preserve">                       Prefeitura  de  Santa  Maria  Madalena</t>
  </si>
  <si>
    <t>1ª Medição</t>
  </si>
  <si>
    <t>2ª Medição</t>
  </si>
  <si>
    <t>3ª Medição</t>
  </si>
  <si>
    <t>4ª Medição</t>
  </si>
  <si>
    <t>5ª Medição</t>
  </si>
  <si>
    <t xml:space="preserve">  </t>
  </si>
  <si>
    <t>'</t>
  </si>
  <si>
    <t>Peso      %</t>
  </si>
  <si>
    <t/>
  </si>
  <si>
    <t>2.1</t>
  </si>
  <si>
    <t>2.2</t>
  </si>
  <si>
    <t>ESPECIFICAÇÃO</t>
  </si>
  <si>
    <t>MEMÓRIA DE CÁLCULO</t>
  </si>
  <si>
    <t>MÃO DE OBRA</t>
  </si>
  <si>
    <t>EQUIPAMENTOS</t>
  </si>
  <si>
    <t>Sub-total</t>
  </si>
  <si>
    <t>6ª Medição</t>
  </si>
  <si>
    <t xml:space="preserve">8h por dia x 22 dias úteis = 176 h por mês  </t>
  </si>
  <si>
    <t>Horas mês</t>
  </si>
  <si>
    <t>Mês</t>
  </si>
  <si>
    <t>Trabalhadores</t>
  </si>
  <si>
    <t>Total</t>
  </si>
  <si>
    <t>BDI 20%</t>
  </si>
  <si>
    <t>H</t>
  </si>
  <si>
    <t xml:space="preserve">Mão-de-obra de eletricista, inclusive encargos sociais </t>
  </si>
  <si>
    <t>05.105.0013-A</t>
  </si>
  <si>
    <t xml:space="preserve">Caminhão com carroceria fixa, no toco, capacidade de 3,5t, inclusive motorista </t>
  </si>
  <si>
    <t>19.004.0001-C</t>
  </si>
  <si>
    <t xml:space="preserve">Guindauto com capacidade máxima de carga em torno de 3,5t a aproximadamente 2,00m e alcance máximo vertical (do solo) a aproximadamente 7,00m, ângulo de giro de 180°, montado sobre chassis de caminhão, exclusive este. São considerados dois ajudantes, exclusive operador que é considerado o motorista do caminhão </t>
  </si>
  <si>
    <t>19.004.0080-C</t>
  </si>
  <si>
    <t>Total geral</t>
  </si>
  <si>
    <t>Eletricista</t>
  </si>
  <si>
    <t>Ref.de preços :  EMOP 01/2019</t>
  </si>
  <si>
    <t>BDI</t>
  </si>
  <si>
    <t>SOMA</t>
  </si>
  <si>
    <t>Objeto:  Serviços de manutenção na parte elétrica do municipio de Santa Maria Madalena.</t>
  </si>
  <si>
    <t xml:space="preserve">2 vezes semana x 4 semanas = 8 vezes no mês x 8 hs dia x 6 meses </t>
  </si>
  <si>
    <t>ASSINATURA DO REPRESENTANTE LEGAL E CARIMBO DA EMPRESA</t>
  </si>
  <si>
    <t>PLANILHA ORÇAMENTÁRIA - ANEXO II - TOMADA DE PREÇOS 007/2019</t>
  </si>
  <si>
    <t>CRONOGRAMA FÍSICO - FINANCEIRO - ANEXO III - TOMADA DE PREÇOS 007/2019</t>
  </si>
  <si>
    <t>MEMÓRIA DE CÁLCULO - ANEXO IV - TOMADA DE PREÇOS 007/2019</t>
  </si>
</sst>
</file>

<file path=xl/styles.xml><?xml version="1.0" encoding="utf-8"?>
<styleSheet xmlns="http://schemas.openxmlformats.org/spreadsheetml/2006/main">
  <numFmts count="9">
    <numFmt numFmtId="164" formatCode="_(* #,##0.00_);_(* \(#,##0.00\);_(* &quot;-&quot;??_);_(@_)"/>
    <numFmt numFmtId="165" formatCode="&quot;R$&quot;#,##0.00_);[Red]\(&quot;R$&quot;#,##0.00\)"/>
    <numFmt numFmtId="166" formatCode="_(&quot;R$&quot;* #,##0.00_);_(&quot;R$&quot;* \(#,##0.00\);_(&quot;R$&quot;* &quot;-&quot;??_);_(@_)"/>
    <numFmt numFmtId="167" formatCode="00#"/>
    <numFmt numFmtId="168" formatCode="#,##0.00;[Red]#,##0.00"/>
    <numFmt numFmtId="169" formatCode="&quot;R$&quot;#,##0.00"/>
    <numFmt numFmtId="170" formatCode="&quot;R$&quot;\ #,##0.00;[Red]&quot;R$&quot;\ #,##0.00"/>
    <numFmt numFmtId="171" formatCode="&quot;R$&quot;\ #,##0.00"/>
    <numFmt numFmtId="172" formatCode="_-[$R$-416]\ * #,##0.00_-;\-[$R$-416]\ * #,##0.00_-;_-[$R$-416]\ * &quot;-&quot;??_-;_-@_-"/>
  </numFmts>
  <fonts count="23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3"/>
      <name val="Arial"/>
      <family val="2"/>
    </font>
    <font>
      <b/>
      <sz val="6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9.5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sz val="8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0" fontId="8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31">
    <xf numFmtId="0" fontId="0" fillId="0" borderId="0" xfId="0"/>
    <xf numFmtId="49" fontId="0" fillId="0" borderId="0" xfId="0" applyNumberFormat="1" applyAlignment="1">
      <alignment horizontal="left"/>
    </xf>
    <xf numFmtId="0" fontId="2" fillId="0" borderId="0" xfId="0" applyFont="1"/>
    <xf numFmtId="0" fontId="3" fillId="0" borderId="0" xfId="0" applyFont="1"/>
    <xf numFmtId="0" fontId="0" fillId="0" borderId="0" xfId="0" applyBorder="1"/>
    <xf numFmtId="0" fontId="2" fillId="0" borderId="0" xfId="0" applyFont="1" applyFill="1"/>
    <xf numFmtId="168" fontId="0" fillId="0" borderId="0" xfId="0" applyNumberFormat="1"/>
    <xf numFmtId="17" fontId="0" fillId="0" borderId="0" xfId="0" applyNumberFormat="1" applyAlignment="1">
      <alignment vertical="center"/>
    </xf>
    <xf numFmtId="49" fontId="0" fillId="0" borderId="0" xfId="0" applyNumberFormat="1" applyAlignment="1">
      <alignment horizont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 vertical="center"/>
    </xf>
    <xf numFmtId="0" fontId="11" fillId="0" borderId="0" xfId="0" applyFont="1" applyFill="1"/>
    <xf numFmtId="0" fontId="2" fillId="0" borderId="0" xfId="0" applyFont="1" applyFill="1" applyAlignment="1">
      <alignment horizontal="center"/>
    </xf>
    <xf numFmtId="2" fontId="8" fillId="0" borderId="0" xfId="2" applyNumberFormat="1" applyFont="1" applyBorder="1"/>
    <xf numFmtId="2" fontId="8" fillId="0" borderId="0" xfId="2" applyNumberFormat="1" applyBorder="1"/>
    <xf numFmtId="2" fontId="8" fillId="0" borderId="0" xfId="2" applyNumberFormat="1" applyBorder="1" applyAlignment="1">
      <alignment horizontal="center"/>
    </xf>
    <xf numFmtId="2" fontId="3" fillId="0" borderId="8" xfId="2" applyNumberFormat="1" applyFont="1" applyBorder="1" applyAlignment="1">
      <alignment horizontal="center" vertical="center"/>
    </xf>
    <xf numFmtId="2" fontId="3" fillId="0" borderId="8" xfId="2" applyNumberFormat="1" applyFont="1" applyBorder="1" applyAlignment="1">
      <alignment horizontal="center" vertical="center" wrapText="1"/>
    </xf>
    <xf numFmtId="39" fontId="0" fillId="0" borderId="0" xfId="0" applyNumberFormat="1"/>
    <xf numFmtId="0" fontId="14" fillId="0" borderId="0" xfId="0" applyFont="1" applyBorder="1" applyAlignment="1">
      <alignment vertical="center" wrapText="1"/>
    </xf>
    <xf numFmtId="0" fontId="0" fillId="0" borderId="0" xfId="0" quotePrefix="1"/>
    <xf numFmtId="0" fontId="17" fillId="0" borderId="0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1" fontId="3" fillId="0" borderId="8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21" fillId="0" borderId="0" xfId="0" applyFont="1" applyAlignment="1"/>
    <xf numFmtId="0" fontId="14" fillId="0" borderId="11" xfId="0" applyFont="1" applyBorder="1" applyAlignment="1">
      <alignment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4" fontId="12" fillId="0" borderId="6" xfId="0" applyNumberFormat="1" applyFont="1" applyBorder="1" applyAlignment="1">
      <alignment horizontal="center" vertical="center"/>
    </xf>
    <xf numFmtId="2" fontId="9" fillId="0" borderId="8" xfId="2" applyNumberFormat="1" applyFont="1" applyBorder="1" applyAlignment="1">
      <alignment vertical="center"/>
    </xf>
    <xf numFmtId="169" fontId="9" fillId="0" borderId="8" xfId="2" applyNumberFormat="1" applyFont="1" applyBorder="1" applyAlignment="1">
      <alignment horizontal="center" vertical="center"/>
    </xf>
    <xf numFmtId="2" fontId="8" fillId="0" borderId="8" xfId="2" applyNumberFormat="1" applyBorder="1" applyAlignment="1">
      <alignment horizontal="center" vertical="center"/>
    </xf>
    <xf numFmtId="10" fontId="3" fillId="0" borderId="8" xfId="3" applyNumberFormat="1" applyFont="1" applyFill="1" applyBorder="1" applyAlignment="1">
      <alignment horizontal="centerContinuous" vertical="center"/>
    </xf>
    <xf numFmtId="10" fontId="3" fillId="0" borderId="8" xfId="2" applyNumberFormat="1" applyFont="1" applyBorder="1" applyAlignment="1">
      <alignment horizontal="center" vertical="center"/>
    </xf>
    <xf numFmtId="10" fontId="3" fillId="0" borderId="8" xfId="2" applyNumberFormat="1" applyFont="1" applyFill="1" applyBorder="1" applyAlignment="1">
      <alignment horizontal="centerContinuous" vertical="center"/>
    </xf>
    <xf numFmtId="0" fontId="0" fillId="0" borderId="0" xfId="0" applyAlignment="1">
      <alignment vertical="center"/>
    </xf>
    <xf numFmtId="0" fontId="17" fillId="0" borderId="0" xfId="0" quotePrefix="1" applyFont="1" applyAlignment="1">
      <alignment vertical="center"/>
    </xf>
    <xf numFmtId="169" fontId="9" fillId="0" borderId="8" xfId="2" applyNumberFormat="1" applyFont="1" applyFill="1" applyBorder="1" applyAlignment="1">
      <alignment horizontal="center" vertical="center"/>
    </xf>
    <xf numFmtId="4" fontId="0" fillId="0" borderId="0" xfId="0" applyNumberFormat="1"/>
    <xf numFmtId="10" fontId="9" fillId="0" borderId="8" xfId="2" applyNumberFormat="1" applyFont="1" applyBorder="1" applyAlignment="1">
      <alignment horizontal="center" vertical="center"/>
    </xf>
    <xf numFmtId="171" fontId="9" fillId="2" borderId="8" xfId="2" applyNumberFormat="1" applyFont="1" applyFill="1" applyBorder="1" applyAlignment="1">
      <alignment horizontal="center" vertical="center"/>
    </xf>
    <xf numFmtId="172" fontId="3" fillId="0" borderId="8" xfId="4" applyNumberFormat="1" applyFont="1" applyBorder="1" applyAlignment="1">
      <alignment vertical="center"/>
    </xf>
    <xf numFmtId="172" fontId="2" fillId="0" borderId="8" xfId="4" applyNumberFormat="1" applyFont="1" applyFill="1" applyBorder="1" applyAlignment="1">
      <alignment horizontal="center" vertical="center"/>
    </xf>
    <xf numFmtId="172" fontId="2" fillId="0" borderId="8" xfId="4" applyNumberFormat="1" applyFont="1" applyBorder="1" applyAlignment="1">
      <alignment vertical="center"/>
    </xf>
    <xf numFmtId="1" fontId="2" fillId="0" borderId="8" xfId="4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justify" vertical="top" wrapText="1"/>
    </xf>
    <xf numFmtId="49" fontId="15" fillId="0" borderId="8" xfId="4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39" fontId="2" fillId="0" borderId="8" xfId="4" applyNumberFormat="1" applyFont="1" applyFill="1" applyBorder="1" applyAlignment="1">
      <alignment horizontal="center" vertical="center"/>
    </xf>
    <xf numFmtId="0" fontId="4" fillId="0" borderId="8" xfId="0" applyFont="1" applyBorder="1" applyAlignment="1">
      <alignment horizontal="justify" vertical="top" wrapText="1"/>
    </xf>
    <xf numFmtId="166" fontId="3" fillId="0" borderId="8" xfId="1" applyFont="1" applyFill="1" applyBorder="1" applyAlignment="1">
      <alignment horizontal="center"/>
    </xf>
    <xf numFmtId="166" fontId="3" fillId="0" borderId="8" xfId="1" applyFont="1" applyBorder="1" applyAlignment="1">
      <alignment horizontal="center"/>
    </xf>
    <xf numFmtId="0" fontId="3" fillId="0" borderId="8" xfId="0" applyFont="1" applyFill="1" applyBorder="1" applyAlignment="1">
      <alignment horizontal="justify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/>
    </xf>
    <xf numFmtId="0" fontId="2" fillId="0" borderId="8" xfId="0" applyFont="1" applyFill="1" applyBorder="1"/>
    <xf numFmtId="0" fontId="2" fillId="0" borderId="8" xfId="0" applyFont="1" applyBorder="1"/>
    <xf numFmtId="0" fontId="6" fillId="0" borderId="8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/>
    </xf>
    <xf numFmtId="4" fontId="7" fillId="0" borderId="8" xfId="0" applyNumberFormat="1" applyFont="1" applyFill="1" applyBorder="1" applyAlignment="1">
      <alignment horizontal="center" vertical="center"/>
    </xf>
    <xf numFmtId="4" fontId="4" fillId="0" borderId="8" xfId="0" applyNumberFormat="1" applyFont="1" applyFill="1" applyBorder="1" applyAlignment="1">
      <alignment horizontal="center"/>
    </xf>
    <xf numFmtId="1" fontId="2" fillId="0" borderId="8" xfId="0" applyNumberFormat="1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39" fontId="4" fillId="0" borderId="8" xfId="4" applyNumberFormat="1" applyFont="1" applyBorder="1" applyAlignment="1">
      <alignment horizontal="center" vertical="center"/>
    </xf>
    <xf numFmtId="172" fontId="4" fillId="0" borderId="8" xfId="0" applyNumberFormat="1" applyFont="1" applyFill="1" applyBorder="1" applyAlignment="1">
      <alignment horizontal="center" vertical="center"/>
    </xf>
    <xf numFmtId="1" fontId="2" fillId="0" borderId="8" xfId="4" applyNumberFormat="1" applyFont="1" applyBorder="1" applyAlignment="1">
      <alignment horizontal="center" vertical="center"/>
    </xf>
    <xf numFmtId="49" fontId="11" fillId="0" borderId="8" xfId="4" applyNumberFormat="1" applyFont="1" applyFill="1" applyBorder="1" applyAlignment="1">
      <alignment horizontal="justify" vertical="center"/>
    </xf>
    <xf numFmtId="49" fontId="2" fillId="0" borderId="8" xfId="4" applyNumberFormat="1" applyFont="1" applyFill="1" applyBorder="1" applyAlignment="1">
      <alignment horizontal="justify" vertical="center"/>
    </xf>
    <xf numFmtId="164" fontId="2" fillId="0" borderId="8" xfId="4" applyFont="1" applyBorder="1" applyAlignment="1">
      <alignment horizontal="center" vertical="center" wrapText="1"/>
    </xf>
    <xf numFmtId="1" fontId="3" fillId="0" borderId="8" xfId="0" applyNumberFormat="1" applyFont="1" applyBorder="1" applyAlignment="1">
      <alignment vertical="center"/>
    </xf>
    <xf numFmtId="39" fontId="20" fillId="0" borderId="8" xfId="4" applyNumberFormat="1" applyFont="1" applyFill="1" applyBorder="1" applyAlignment="1">
      <alignment horizontal="right" vertical="center"/>
    </xf>
    <xf numFmtId="39" fontId="7" fillId="0" borderId="8" xfId="4" applyNumberFormat="1" applyFont="1" applyFill="1" applyBorder="1" applyAlignment="1">
      <alignment horizontal="right" vertical="center"/>
    </xf>
    <xf numFmtId="1" fontId="3" fillId="0" borderId="8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0" fontId="8" fillId="0" borderId="8" xfId="3" applyNumberFormat="1" applyFont="1" applyFill="1" applyBorder="1" applyAlignment="1" applyProtection="1">
      <alignment horizontal="center" vertical="center"/>
      <protection locked="0"/>
    </xf>
    <xf numFmtId="169" fontId="8" fillId="0" borderId="8" xfId="2" applyNumberFormat="1" applyFont="1" applyFill="1" applyBorder="1" applyAlignment="1" applyProtection="1">
      <alignment horizontal="center" vertical="center"/>
      <protection locked="0"/>
    </xf>
    <xf numFmtId="1" fontId="9" fillId="0" borderId="8" xfId="2" applyNumberFormat="1" applyFont="1" applyBorder="1" applyAlignment="1">
      <alignment horizontal="center" vertical="center"/>
    </xf>
    <xf numFmtId="165" fontId="8" fillId="0" borderId="8" xfId="2" applyNumberFormat="1" applyFont="1" applyFill="1" applyBorder="1" applyAlignment="1">
      <alignment horizontal="center" vertical="center"/>
    </xf>
    <xf numFmtId="10" fontId="8" fillId="0" borderId="8" xfId="2" applyNumberFormat="1" applyFont="1" applyFill="1" applyBorder="1" applyAlignment="1">
      <alignment horizontal="center" vertical="center"/>
    </xf>
    <xf numFmtId="170" fontId="8" fillId="0" borderId="8" xfId="2" applyNumberFormat="1" applyFont="1" applyFill="1" applyBorder="1" applyAlignment="1" applyProtection="1">
      <alignment horizontal="center" vertical="center"/>
      <protection locked="0"/>
    </xf>
    <xf numFmtId="39" fontId="20" fillId="0" borderId="8" xfId="4" applyNumberFormat="1" applyFont="1" applyFill="1" applyBorder="1" applyAlignment="1">
      <alignment horizontal="right" vertical="center"/>
    </xf>
    <xf numFmtId="39" fontId="7" fillId="0" borderId="8" xfId="4" applyNumberFormat="1" applyFont="1" applyFill="1" applyBorder="1" applyAlignment="1">
      <alignment horizontal="right" vertical="center"/>
    </xf>
    <xf numFmtId="0" fontId="1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/>
    </xf>
    <xf numFmtId="0" fontId="3" fillId="0" borderId="8" xfId="0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 wrapText="1"/>
    </xf>
    <xf numFmtId="1" fontId="3" fillId="0" borderId="8" xfId="0" applyNumberFormat="1" applyFont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167" fontId="10" fillId="0" borderId="0" xfId="0" applyNumberFormat="1" applyFont="1" applyAlignment="1">
      <alignment horizontal="center" vertical="center"/>
    </xf>
    <xf numFmtId="1" fontId="9" fillId="0" borderId="8" xfId="2" applyNumberFormat="1" applyFont="1" applyBorder="1" applyAlignment="1" applyProtection="1">
      <alignment horizontal="center"/>
      <protection locked="0"/>
    </xf>
    <xf numFmtId="1" fontId="13" fillId="0" borderId="8" xfId="2" applyNumberFormat="1" applyFont="1" applyBorder="1" applyAlignment="1" applyProtection="1">
      <alignment horizontal="center"/>
      <protection locked="0"/>
    </xf>
    <xf numFmtId="2" fontId="9" fillId="0" borderId="8" xfId="2" applyNumberFormat="1" applyFont="1" applyBorder="1" applyAlignment="1">
      <alignment horizontal="center"/>
    </xf>
    <xf numFmtId="2" fontId="9" fillId="0" borderId="8" xfId="2" applyNumberFormat="1" applyFont="1" applyBorder="1" applyAlignment="1">
      <alignment horizontal="left" vertical="center"/>
    </xf>
    <xf numFmtId="2" fontId="9" fillId="0" borderId="12" xfId="2" applyNumberFormat="1" applyFont="1" applyBorder="1" applyAlignment="1">
      <alignment horizontal="left" vertical="center"/>
    </xf>
    <xf numFmtId="2" fontId="9" fillId="0" borderId="1" xfId="2" applyNumberFormat="1" applyFont="1" applyBorder="1" applyAlignment="1">
      <alignment horizontal="left" vertical="center"/>
    </xf>
    <xf numFmtId="2" fontId="13" fillId="0" borderId="8" xfId="2" applyNumberFormat="1" applyFont="1" applyBorder="1" applyAlignment="1">
      <alignment horizontal="center" vertical="center"/>
    </xf>
    <xf numFmtId="2" fontId="9" fillId="0" borderId="8" xfId="2" applyNumberFormat="1" applyFont="1" applyBorder="1" applyAlignment="1">
      <alignment horizontal="center" vertical="center" wrapText="1"/>
    </xf>
    <xf numFmtId="2" fontId="13" fillId="0" borderId="8" xfId="2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8" fillId="0" borderId="0" xfId="0" applyFont="1" applyBorder="1" applyAlignment="1">
      <alignment horizontal="right" vertical="center"/>
    </xf>
    <xf numFmtId="4" fontId="14" fillId="0" borderId="13" xfId="0" applyNumberFormat="1" applyFont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4" fontId="14" fillId="0" borderId="3" xfId="0" applyNumberFormat="1" applyFont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/>
    </xf>
    <xf numFmtId="0" fontId="19" fillId="0" borderId="10" xfId="0" applyFont="1" applyBorder="1" applyAlignment="1">
      <alignment horizontal="center"/>
    </xf>
  </cellXfs>
  <cellStyles count="5">
    <cellStyle name="Moeda" xfId="1" builtinId="4"/>
    <cellStyle name="Normal" xfId="0" builtinId="0"/>
    <cellStyle name="Normal_Plan1" xfId="2"/>
    <cellStyle name="Porcentagem" xfId="3" builtinId="5"/>
    <cellStyle name="Separador de milhares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0</xdr:rowOff>
    </xdr:from>
    <xdr:to>
      <xdr:col>1</xdr:col>
      <xdr:colOff>723900</xdr:colOff>
      <xdr:row>0</xdr:row>
      <xdr:rowOff>0</xdr:rowOff>
    </xdr:to>
    <xdr:pic>
      <xdr:nvPicPr>
        <xdr:cNvPr id="2842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0"/>
          <a:ext cx="885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133350</xdr:colOff>
      <xdr:row>0</xdr:row>
      <xdr:rowOff>0</xdr:rowOff>
    </xdr:from>
    <xdr:to>
      <xdr:col>1</xdr:col>
      <xdr:colOff>723900</xdr:colOff>
      <xdr:row>0</xdr:row>
      <xdr:rowOff>0</xdr:rowOff>
    </xdr:to>
    <xdr:pic>
      <xdr:nvPicPr>
        <xdr:cNvPr id="2842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0"/>
          <a:ext cx="885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180975</xdr:colOff>
      <xdr:row>0</xdr:row>
      <xdr:rowOff>1</xdr:rowOff>
    </xdr:from>
    <xdr:to>
      <xdr:col>1</xdr:col>
      <xdr:colOff>676275</xdr:colOff>
      <xdr:row>2</xdr:row>
      <xdr:rowOff>155865</xdr:rowOff>
    </xdr:to>
    <xdr:pic>
      <xdr:nvPicPr>
        <xdr:cNvPr id="28428" name="Picture 3" descr="BRASÃO DO MUNICÍPI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0975" y="1"/>
          <a:ext cx="789709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88113" name="Line 1"/>
        <xdr:cNvSpPr>
          <a:spLocks noChangeShapeType="1"/>
        </xdr:cNvSpPr>
      </xdr:nvSpPr>
      <xdr:spPr bwMode="auto">
        <a:xfrm>
          <a:off x="6134100" y="1085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88114" name="Line 2"/>
        <xdr:cNvSpPr>
          <a:spLocks noChangeShapeType="1"/>
        </xdr:cNvSpPr>
      </xdr:nvSpPr>
      <xdr:spPr bwMode="auto">
        <a:xfrm>
          <a:off x="6134100" y="1085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88115" name="Line 3"/>
        <xdr:cNvSpPr>
          <a:spLocks noChangeShapeType="1"/>
        </xdr:cNvSpPr>
      </xdr:nvSpPr>
      <xdr:spPr bwMode="auto">
        <a:xfrm flipV="1">
          <a:off x="6134100" y="1085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114300</xdr:colOff>
      <xdr:row>0</xdr:row>
      <xdr:rowOff>19050</xdr:rowOff>
    </xdr:from>
    <xdr:to>
      <xdr:col>1</xdr:col>
      <xdr:colOff>402166</xdr:colOff>
      <xdr:row>2</xdr:row>
      <xdr:rowOff>210806</xdr:rowOff>
    </xdr:to>
    <xdr:pic>
      <xdr:nvPicPr>
        <xdr:cNvPr id="88116" name="Picture 5" descr="BRASÃO DO MUNICÍPI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9050"/>
          <a:ext cx="626533" cy="615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5</xdr:row>
      <xdr:rowOff>0</xdr:rowOff>
    </xdr:from>
    <xdr:to>
      <xdr:col>15</xdr:col>
      <xdr:colOff>0</xdr:colOff>
      <xdr:row>5</xdr:row>
      <xdr:rowOff>0</xdr:rowOff>
    </xdr:to>
    <xdr:sp macro="" textlink="">
      <xdr:nvSpPr>
        <xdr:cNvPr id="88117" name="Line 7"/>
        <xdr:cNvSpPr>
          <a:spLocks noChangeShapeType="1"/>
        </xdr:cNvSpPr>
      </xdr:nvSpPr>
      <xdr:spPr bwMode="auto">
        <a:xfrm>
          <a:off x="10668000" y="1085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5</xdr:row>
      <xdr:rowOff>0</xdr:rowOff>
    </xdr:from>
    <xdr:to>
      <xdr:col>15</xdr:col>
      <xdr:colOff>0</xdr:colOff>
      <xdr:row>5</xdr:row>
      <xdr:rowOff>0</xdr:rowOff>
    </xdr:to>
    <xdr:sp macro="" textlink="">
      <xdr:nvSpPr>
        <xdr:cNvPr id="88118" name="Line 8"/>
        <xdr:cNvSpPr>
          <a:spLocks noChangeShapeType="1"/>
        </xdr:cNvSpPr>
      </xdr:nvSpPr>
      <xdr:spPr bwMode="auto">
        <a:xfrm>
          <a:off x="10668000" y="1085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5</xdr:row>
      <xdr:rowOff>0</xdr:rowOff>
    </xdr:from>
    <xdr:to>
      <xdr:col>15</xdr:col>
      <xdr:colOff>0</xdr:colOff>
      <xdr:row>5</xdr:row>
      <xdr:rowOff>0</xdr:rowOff>
    </xdr:to>
    <xdr:sp macro="" textlink="">
      <xdr:nvSpPr>
        <xdr:cNvPr id="88119" name="Line 9"/>
        <xdr:cNvSpPr>
          <a:spLocks noChangeShapeType="1"/>
        </xdr:cNvSpPr>
      </xdr:nvSpPr>
      <xdr:spPr bwMode="auto">
        <a:xfrm flipV="1">
          <a:off x="10668000" y="1085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89158" name="Line 1"/>
        <xdr:cNvSpPr>
          <a:spLocks noChangeShapeType="1"/>
        </xdr:cNvSpPr>
      </xdr:nvSpPr>
      <xdr:spPr bwMode="auto">
        <a:xfrm>
          <a:off x="50482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89159" name="Line 2"/>
        <xdr:cNvSpPr>
          <a:spLocks noChangeShapeType="1"/>
        </xdr:cNvSpPr>
      </xdr:nvSpPr>
      <xdr:spPr bwMode="auto">
        <a:xfrm>
          <a:off x="50482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89160" name="Line 3"/>
        <xdr:cNvSpPr>
          <a:spLocks noChangeShapeType="1"/>
        </xdr:cNvSpPr>
      </xdr:nvSpPr>
      <xdr:spPr bwMode="auto">
        <a:xfrm flipV="1">
          <a:off x="50482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200025</xdr:colOff>
      <xdr:row>0</xdr:row>
      <xdr:rowOff>19050</xdr:rowOff>
    </xdr:from>
    <xdr:to>
      <xdr:col>1</xdr:col>
      <xdr:colOff>495300</xdr:colOff>
      <xdr:row>3</xdr:row>
      <xdr:rowOff>66675</xdr:rowOff>
    </xdr:to>
    <xdr:pic>
      <xdr:nvPicPr>
        <xdr:cNvPr id="89161" name="Picture 5" descr="BRASÃO DO MUNICÍPI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19050"/>
          <a:ext cx="8001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 macro="" textlink="">
      <xdr:nvSpPr>
        <xdr:cNvPr id="89162" name="Line 7"/>
        <xdr:cNvSpPr>
          <a:spLocks noChangeShapeType="1"/>
        </xdr:cNvSpPr>
      </xdr:nvSpPr>
      <xdr:spPr bwMode="auto">
        <a:xfrm>
          <a:off x="865822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 macro="" textlink="">
      <xdr:nvSpPr>
        <xdr:cNvPr id="89163" name="Line 8"/>
        <xdr:cNvSpPr>
          <a:spLocks noChangeShapeType="1"/>
        </xdr:cNvSpPr>
      </xdr:nvSpPr>
      <xdr:spPr bwMode="auto">
        <a:xfrm>
          <a:off x="865822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 macro="" textlink="">
      <xdr:nvSpPr>
        <xdr:cNvPr id="89164" name="Line 9"/>
        <xdr:cNvSpPr>
          <a:spLocks noChangeShapeType="1"/>
        </xdr:cNvSpPr>
      </xdr:nvSpPr>
      <xdr:spPr bwMode="auto">
        <a:xfrm flipV="1">
          <a:off x="865822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5</xdr:row>
      <xdr:rowOff>0</xdr:rowOff>
    </xdr:from>
    <xdr:to>
      <xdr:col>15</xdr:col>
      <xdr:colOff>0</xdr:colOff>
      <xdr:row>5</xdr:row>
      <xdr:rowOff>0</xdr:rowOff>
    </xdr:to>
    <xdr:sp macro="" textlink="">
      <xdr:nvSpPr>
        <xdr:cNvPr id="89165" name="Line 10"/>
        <xdr:cNvSpPr>
          <a:spLocks noChangeShapeType="1"/>
        </xdr:cNvSpPr>
      </xdr:nvSpPr>
      <xdr:spPr bwMode="auto">
        <a:xfrm>
          <a:off x="1131570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5</xdr:row>
      <xdr:rowOff>0</xdr:rowOff>
    </xdr:from>
    <xdr:to>
      <xdr:col>15</xdr:col>
      <xdr:colOff>0</xdr:colOff>
      <xdr:row>5</xdr:row>
      <xdr:rowOff>0</xdr:rowOff>
    </xdr:to>
    <xdr:sp macro="" textlink="">
      <xdr:nvSpPr>
        <xdr:cNvPr id="89166" name="Line 11"/>
        <xdr:cNvSpPr>
          <a:spLocks noChangeShapeType="1"/>
        </xdr:cNvSpPr>
      </xdr:nvSpPr>
      <xdr:spPr bwMode="auto">
        <a:xfrm>
          <a:off x="1131570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5</xdr:row>
      <xdr:rowOff>0</xdr:rowOff>
    </xdr:from>
    <xdr:to>
      <xdr:col>15</xdr:col>
      <xdr:colOff>0</xdr:colOff>
      <xdr:row>5</xdr:row>
      <xdr:rowOff>0</xdr:rowOff>
    </xdr:to>
    <xdr:sp macro="" textlink="">
      <xdr:nvSpPr>
        <xdr:cNvPr id="89167" name="Line 12"/>
        <xdr:cNvSpPr>
          <a:spLocks noChangeShapeType="1"/>
        </xdr:cNvSpPr>
      </xdr:nvSpPr>
      <xdr:spPr bwMode="auto">
        <a:xfrm flipV="1">
          <a:off x="1131570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3"/>
  <sheetViews>
    <sheetView zoomScale="110" zoomScaleNormal="110" workbookViewId="0">
      <selection activeCell="J21" sqref="J21"/>
    </sheetView>
  </sheetViews>
  <sheetFormatPr defaultRowHeight="13.2"/>
  <cols>
    <col min="1" max="1" width="4.44140625" style="12" customWidth="1"/>
    <col min="2" max="2" width="50.88671875" style="5" customWidth="1"/>
    <col min="3" max="3" width="11.6640625" style="11" customWidth="1"/>
    <col min="4" max="4" width="6" style="2" customWidth="1"/>
    <col min="5" max="5" width="12.44140625" style="10" customWidth="1"/>
    <col min="6" max="6" width="12.109375" style="15" customWidth="1"/>
    <col min="7" max="7" width="15.109375" customWidth="1"/>
    <col min="8" max="8" width="9.88671875" bestFit="1" customWidth="1"/>
    <col min="9" max="9" width="10.33203125" bestFit="1" customWidth="1"/>
  </cols>
  <sheetData>
    <row r="1" spans="1:10" ht="16.8">
      <c r="A1" s="9" t="s">
        <v>3</v>
      </c>
      <c r="B1" s="1"/>
      <c r="C1" s="8"/>
      <c r="D1" s="6"/>
    </row>
    <row r="2" spans="1:10" ht="16.8">
      <c r="A2" s="9" t="s">
        <v>4</v>
      </c>
      <c r="B2" s="1"/>
      <c r="C2" s="8"/>
      <c r="D2" s="6"/>
    </row>
    <row r="3" spans="1:10" ht="16.8">
      <c r="A3" s="9" t="s">
        <v>18</v>
      </c>
      <c r="B3" s="1"/>
      <c r="C3" s="8"/>
      <c r="D3" s="6"/>
    </row>
    <row r="4" spans="1:10">
      <c r="A4" s="4"/>
      <c r="B4"/>
      <c r="C4"/>
      <c r="D4" s="7"/>
    </row>
    <row r="5" spans="1:10" ht="11.25" customHeight="1">
      <c r="A5" s="128" t="s">
        <v>54</v>
      </c>
      <c r="B5" s="128"/>
      <c r="C5" s="128"/>
      <c r="D5" s="128"/>
      <c r="E5" s="128"/>
      <c r="F5" s="128"/>
      <c r="G5" s="128"/>
      <c r="H5" s="22"/>
      <c r="I5" s="22"/>
      <c r="J5" s="22"/>
    </row>
    <row r="6" spans="1:10">
      <c r="A6" s="4"/>
      <c r="B6"/>
      <c r="C6"/>
      <c r="D6" s="7"/>
    </row>
    <row r="7" spans="1:10" ht="12.75" customHeight="1">
      <c r="A7" s="100" t="s">
        <v>57</v>
      </c>
      <c r="B7" s="100"/>
      <c r="C7" s="100"/>
      <c r="D7" s="100"/>
      <c r="E7" s="100"/>
      <c r="F7" s="100"/>
      <c r="G7" s="100"/>
    </row>
    <row r="8" spans="1:10" ht="15" customHeight="1">
      <c r="A8" s="95" t="s">
        <v>51</v>
      </c>
      <c r="B8" s="95"/>
      <c r="C8" s="95"/>
      <c r="D8" s="95"/>
      <c r="E8" s="95"/>
      <c r="F8" s="95"/>
      <c r="G8" s="95"/>
    </row>
    <row r="9" spans="1:10" s="3" customFormat="1" ht="10.199999999999999">
      <c r="A9" s="98" t="s">
        <v>5</v>
      </c>
      <c r="B9" s="99" t="s">
        <v>2</v>
      </c>
      <c r="C9" s="97" t="s">
        <v>0</v>
      </c>
      <c r="D9" s="96" t="s">
        <v>6</v>
      </c>
      <c r="E9" s="96" t="s">
        <v>7</v>
      </c>
      <c r="F9" s="58" t="s">
        <v>8</v>
      </c>
      <c r="G9" s="59" t="s">
        <v>8</v>
      </c>
    </row>
    <row r="10" spans="1:10" s="3" customFormat="1" ht="13.5" customHeight="1">
      <c r="A10" s="98"/>
      <c r="B10" s="99"/>
      <c r="C10" s="97"/>
      <c r="D10" s="96"/>
      <c r="E10" s="96"/>
      <c r="F10" s="58" t="s">
        <v>9</v>
      </c>
      <c r="G10" s="59" t="s">
        <v>1</v>
      </c>
    </row>
    <row r="11" spans="1:10" s="3" customFormat="1" ht="12.75" customHeight="1">
      <c r="A11" s="28">
        <v>1</v>
      </c>
      <c r="B11" s="60" t="s">
        <v>32</v>
      </c>
      <c r="C11" s="61"/>
      <c r="D11" s="62"/>
      <c r="E11" s="62"/>
      <c r="F11" s="58"/>
      <c r="G11" s="59"/>
    </row>
    <row r="12" spans="1:10" s="3" customFormat="1" ht="15" customHeight="1">
      <c r="A12" s="52" t="s">
        <v>10</v>
      </c>
      <c r="B12" s="53" t="s">
        <v>43</v>
      </c>
      <c r="C12" s="54" t="s">
        <v>44</v>
      </c>
      <c r="D12" s="55" t="s">
        <v>42</v>
      </c>
      <c r="E12" s="56">
        <f>'Memória de cálculo  '!I9</f>
        <v>384</v>
      </c>
      <c r="F12" s="50"/>
      <c r="G12" s="51">
        <f>F12*E12</f>
        <v>0</v>
      </c>
    </row>
    <row r="13" spans="1:10">
      <c r="A13" s="63"/>
      <c r="B13" s="64"/>
      <c r="C13" s="55"/>
      <c r="D13" s="65"/>
      <c r="E13" s="92" t="s">
        <v>34</v>
      </c>
      <c r="F13" s="92"/>
      <c r="G13" s="49">
        <f>SUM(G12)</f>
        <v>0</v>
      </c>
    </row>
    <row r="14" spans="1:10">
      <c r="A14" s="28">
        <v>2</v>
      </c>
      <c r="B14" s="60" t="s">
        <v>33</v>
      </c>
      <c r="C14" s="61"/>
      <c r="D14" s="66"/>
      <c r="E14" s="67"/>
      <c r="F14" s="68"/>
      <c r="G14" s="69"/>
    </row>
    <row r="15" spans="1:10" s="3" customFormat="1" ht="20.399999999999999">
      <c r="A15" s="52" t="s">
        <v>28</v>
      </c>
      <c r="B15" s="57" t="s">
        <v>45</v>
      </c>
      <c r="C15" s="54" t="s">
        <v>46</v>
      </c>
      <c r="D15" s="55" t="s">
        <v>42</v>
      </c>
      <c r="E15" s="56">
        <f>'Memória de cálculo  '!I11</f>
        <v>384</v>
      </c>
      <c r="F15" s="50"/>
      <c r="G15" s="51">
        <f>F15*E15</f>
        <v>0</v>
      </c>
    </row>
    <row r="16" spans="1:10" ht="78.75" customHeight="1">
      <c r="A16" s="70" t="s">
        <v>29</v>
      </c>
      <c r="B16" s="57" t="s">
        <v>47</v>
      </c>
      <c r="C16" s="71" t="s">
        <v>48</v>
      </c>
      <c r="D16" s="55" t="s">
        <v>42</v>
      </c>
      <c r="E16" s="72">
        <f>'Memória de cálculo  '!I12</f>
        <v>384</v>
      </c>
      <c r="F16" s="73"/>
      <c r="G16" s="51">
        <f>F16*E16</f>
        <v>0</v>
      </c>
    </row>
    <row r="17" spans="1:9" ht="14.25" customHeight="1">
      <c r="A17" s="74"/>
      <c r="B17" s="75"/>
      <c r="C17" s="76"/>
      <c r="D17" s="77"/>
      <c r="E17" s="92" t="s">
        <v>34</v>
      </c>
      <c r="F17" s="92"/>
      <c r="G17" s="49">
        <f>SUM(G15:G16)</f>
        <v>0</v>
      </c>
    </row>
    <row r="18" spans="1:9" ht="14.25" customHeight="1">
      <c r="A18" s="74"/>
      <c r="B18" s="75"/>
      <c r="C18" s="76"/>
      <c r="D18" s="77"/>
      <c r="E18" s="79"/>
      <c r="F18" s="80" t="s">
        <v>53</v>
      </c>
      <c r="G18" s="49">
        <f>G17+G13</f>
        <v>0</v>
      </c>
    </row>
    <row r="19" spans="1:9" ht="14.25" customHeight="1">
      <c r="A19" s="81">
        <v>3</v>
      </c>
      <c r="B19" s="60" t="s">
        <v>41</v>
      </c>
      <c r="C19" s="76"/>
      <c r="D19" s="77"/>
      <c r="E19" s="79"/>
      <c r="F19" s="79"/>
      <c r="G19" s="49">
        <f>G18*20%</f>
        <v>0</v>
      </c>
    </row>
    <row r="20" spans="1:9">
      <c r="A20" s="78"/>
      <c r="B20" s="78"/>
      <c r="C20" s="78"/>
      <c r="D20" s="78"/>
      <c r="E20" s="93" t="s">
        <v>49</v>
      </c>
      <c r="F20" s="92"/>
      <c r="G20" s="49">
        <f>G19+G18</f>
        <v>0</v>
      </c>
      <c r="I20" s="21"/>
    </row>
    <row r="21" spans="1:9">
      <c r="A21" s="13"/>
      <c r="B21" s="14"/>
      <c r="I21" s="46"/>
    </row>
    <row r="22" spans="1:9">
      <c r="A22" s="13"/>
      <c r="B22" s="14"/>
    </row>
    <row r="23" spans="1:9">
      <c r="A23" s="13"/>
      <c r="B23" s="14"/>
      <c r="F23" s="15" t="s">
        <v>24</v>
      </c>
      <c r="I23" s="46"/>
    </row>
    <row r="24" spans="1:9">
      <c r="A24" s="13"/>
      <c r="B24" s="127" t="s">
        <v>56</v>
      </c>
      <c r="C24" s="126"/>
      <c r="D24" s="126"/>
    </row>
    <row r="25" spans="1:9">
      <c r="A25" s="13"/>
      <c r="B25" s="14"/>
      <c r="I25" s="46"/>
    </row>
    <row r="26" spans="1:9">
      <c r="A26" s="13"/>
      <c r="B26" s="14"/>
    </row>
    <row r="27" spans="1:9">
      <c r="A27" s="13"/>
      <c r="B27" s="14"/>
    </row>
    <row r="28" spans="1:9">
      <c r="A28" s="13"/>
      <c r="B28" s="14"/>
    </row>
    <row r="29" spans="1:9">
      <c r="A29" s="13"/>
    </row>
    <row r="30" spans="1:9">
      <c r="A30" s="13"/>
    </row>
    <row r="31" spans="1:9">
      <c r="A31" s="13"/>
    </row>
    <row r="32" spans="1:9">
      <c r="A32" s="13"/>
    </row>
    <row r="33" spans="1:1">
      <c r="A33" s="13"/>
    </row>
    <row r="34" spans="1:1">
      <c r="A34" s="13"/>
    </row>
    <row r="35" spans="1:1">
      <c r="A35" s="13"/>
    </row>
    <row r="36" spans="1:1">
      <c r="A36" s="13"/>
    </row>
    <row r="37" spans="1:1">
      <c r="A37" s="13"/>
    </row>
    <row r="38" spans="1:1">
      <c r="A38" s="13"/>
    </row>
    <row r="39" spans="1:1">
      <c r="A39" s="13"/>
    </row>
    <row r="40" spans="1:1">
      <c r="A40" s="13"/>
    </row>
    <row r="41" spans="1:1">
      <c r="A41" s="13"/>
    </row>
    <row r="42" spans="1:1">
      <c r="A42" s="13"/>
    </row>
    <row r="43" spans="1:1">
      <c r="A43" s="13"/>
    </row>
    <row r="44" spans="1:1">
      <c r="A44" s="13"/>
    </row>
    <row r="45" spans="1:1">
      <c r="A45" s="13"/>
    </row>
    <row r="46" spans="1:1">
      <c r="A46" s="13"/>
    </row>
    <row r="47" spans="1:1">
      <c r="A47" s="13"/>
    </row>
    <row r="48" spans="1:1">
      <c r="A48" s="13"/>
    </row>
    <row r="49" spans="1:1">
      <c r="A49" s="13"/>
    </row>
    <row r="50" spans="1:1">
      <c r="A50" s="13"/>
    </row>
    <row r="51" spans="1:1">
      <c r="A51" s="13"/>
    </row>
    <row r="52" spans="1:1">
      <c r="A52" s="13"/>
    </row>
    <row r="53" spans="1:1">
      <c r="A53" s="13"/>
    </row>
    <row r="54" spans="1:1">
      <c r="A54" s="13"/>
    </row>
    <row r="55" spans="1:1">
      <c r="A55" s="13"/>
    </row>
    <row r="56" spans="1:1">
      <c r="A56" s="13"/>
    </row>
    <row r="57" spans="1:1">
      <c r="A57" s="13"/>
    </row>
    <row r="58" spans="1:1">
      <c r="A58" s="13"/>
    </row>
    <row r="59" spans="1:1">
      <c r="A59" s="13"/>
    </row>
    <row r="60" spans="1:1">
      <c r="A60" s="13"/>
    </row>
    <row r="61" spans="1:1">
      <c r="A61" s="13"/>
    </row>
    <row r="62" spans="1:1">
      <c r="A62" s="13"/>
    </row>
    <row r="63" spans="1:1">
      <c r="A63" s="13"/>
    </row>
    <row r="64" spans="1:1">
      <c r="A64" s="13"/>
    </row>
    <row r="65" spans="1:1">
      <c r="A65" s="13"/>
    </row>
    <row r="66" spans="1:1">
      <c r="A66" s="13"/>
    </row>
    <row r="67" spans="1:1">
      <c r="A67" s="13"/>
    </row>
    <row r="68" spans="1:1">
      <c r="A68" s="13"/>
    </row>
    <row r="69" spans="1:1">
      <c r="A69" s="13"/>
    </row>
    <row r="70" spans="1:1">
      <c r="A70" s="13"/>
    </row>
    <row r="71" spans="1:1">
      <c r="A71" s="13"/>
    </row>
    <row r="72" spans="1:1">
      <c r="A72" s="13"/>
    </row>
    <row r="73" spans="1:1">
      <c r="A73" s="13"/>
    </row>
    <row r="74" spans="1:1">
      <c r="A74" s="13"/>
    </row>
    <row r="75" spans="1:1">
      <c r="A75" s="13"/>
    </row>
    <row r="76" spans="1:1">
      <c r="A76" s="13"/>
    </row>
    <row r="77" spans="1:1">
      <c r="A77" s="13"/>
    </row>
    <row r="78" spans="1:1">
      <c r="A78" s="13"/>
    </row>
    <row r="79" spans="1:1">
      <c r="A79" s="13"/>
    </row>
    <row r="80" spans="1:1">
      <c r="A80" s="13"/>
    </row>
    <row r="81" spans="1:1">
      <c r="A81" s="13"/>
    </row>
    <row r="82" spans="1:1">
      <c r="A82" s="13"/>
    </row>
    <row r="83" spans="1:1">
      <c r="A83" s="13"/>
    </row>
    <row r="84" spans="1:1">
      <c r="A84" s="13"/>
    </row>
    <row r="85" spans="1:1">
      <c r="A85" s="13"/>
    </row>
    <row r="86" spans="1:1">
      <c r="A86" s="13"/>
    </row>
    <row r="87" spans="1:1">
      <c r="A87" s="13"/>
    </row>
    <row r="88" spans="1:1">
      <c r="A88" s="13"/>
    </row>
    <row r="89" spans="1:1">
      <c r="A89" s="13"/>
    </row>
    <row r="90" spans="1:1">
      <c r="A90" s="13"/>
    </row>
    <row r="91" spans="1:1">
      <c r="A91" s="13"/>
    </row>
    <row r="92" spans="1:1">
      <c r="A92" s="13"/>
    </row>
    <row r="93" spans="1:1">
      <c r="A93" s="13"/>
    </row>
    <row r="94" spans="1:1">
      <c r="A94" s="13"/>
    </row>
    <row r="95" spans="1:1">
      <c r="A95" s="13"/>
    </row>
    <row r="96" spans="1:1">
      <c r="A96" s="13"/>
    </row>
    <row r="97" spans="1:1">
      <c r="A97" s="13"/>
    </row>
    <row r="98" spans="1:1">
      <c r="A98" s="13"/>
    </row>
    <row r="99" spans="1:1">
      <c r="A99" s="13"/>
    </row>
    <row r="100" spans="1:1">
      <c r="A100" s="13"/>
    </row>
    <row r="101" spans="1:1">
      <c r="A101" s="13"/>
    </row>
    <row r="102" spans="1:1">
      <c r="A102" s="13"/>
    </row>
    <row r="103" spans="1:1">
      <c r="A103" s="13"/>
    </row>
    <row r="104" spans="1:1">
      <c r="A104" s="13"/>
    </row>
    <row r="105" spans="1:1">
      <c r="A105" s="13"/>
    </row>
    <row r="106" spans="1:1">
      <c r="A106" s="13"/>
    </row>
    <row r="107" spans="1:1">
      <c r="A107" s="13"/>
    </row>
    <row r="108" spans="1:1">
      <c r="A108" s="13"/>
    </row>
    <row r="109" spans="1:1">
      <c r="A109" s="13"/>
    </row>
    <row r="110" spans="1:1">
      <c r="A110" s="13"/>
    </row>
    <row r="111" spans="1:1">
      <c r="A111" s="13"/>
    </row>
    <row r="112" spans="1:1">
      <c r="A112" s="13"/>
    </row>
    <row r="113" spans="1:1">
      <c r="A113" s="13"/>
    </row>
    <row r="114" spans="1:1">
      <c r="A114" s="13"/>
    </row>
    <row r="115" spans="1:1">
      <c r="A115" s="13"/>
    </row>
    <row r="116" spans="1:1">
      <c r="A116" s="13"/>
    </row>
    <row r="117" spans="1:1">
      <c r="A117" s="13"/>
    </row>
    <row r="118" spans="1:1">
      <c r="A118" s="13"/>
    </row>
    <row r="119" spans="1:1">
      <c r="A119" s="13"/>
    </row>
    <row r="120" spans="1:1">
      <c r="A120" s="13"/>
    </row>
    <row r="121" spans="1:1">
      <c r="A121" s="13"/>
    </row>
    <row r="122" spans="1:1">
      <c r="A122" s="13"/>
    </row>
    <row r="123" spans="1:1">
      <c r="A123" s="13"/>
    </row>
    <row r="124" spans="1:1">
      <c r="A124" s="13"/>
    </row>
    <row r="125" spans="1:1">
      <c r="A125" s="13"/>
    </row>
    <row r="126" spans="1:1">
      <c r="A126" s="13"/>
    </row>
    <row r="127" spans="1:1">
      <c r="A127" s="13"/>
    </row>
    <row r="128" spans="1:1">
      <c r="A128" s="13"/>
    </row>
    <row r="129" spans="1:1">
      <c r="A129" s="13"/>
    </row>
    <row r="130" spans="1:1">
      <c r="A130" s="13"/>
    </row>
    <row r="131" spans="1:1">
      <c r="A131" s="13"/>
    </row>
    <row r="132" spans="1:1">
      <c r="A132" s="13"/>
    </row>
    <row r="133" spans="1:1">
      <c r="A133" s="13"/>
    </row>
    <row r="134" spans="1:1">
      <c r="A134" s="13"/>
    </row>
    <row r="135" spans="1:1">
      <c r="A135" s="13"/>
    </row>
    <row r="136" spans="1:1">
      <c r="A136" s="13"/>
    </row>
    <row r="137" spans="1:1">
      <c r="A137" s="13"/>
    </row>
    <row r="138" spans="1:1">
      <c r="A138" s="13"/>
    </row>
    <row r="139" spans="1:1">
      <c r="A139" s="13"/>
    </row>
    <row r="140" spans="1:1">
      <c r="A140" s="13"/>
    </row>
    <row r="141" spans="1:1">
      <c r="A141" s="13"/>
    </row>
    <row r="142" spans="1:1">
      <c r="A142" s="13"/>
    </row>
    <row r="143" spans="1:1">
      <c r="A143" s="13"/>
    </row>
    <row r="144" spans="1:1">
      <c r="A144" s="13"/>
    </row>
    <row r="145" spans="1:1">
      <c r="A145" s="13"/>
    </row>
    <row r="146" spans="1:1">
      <c r="A146" s="13"/>
    </row>
    <row r="147" spans="1:1">
      <c r="A147" s="13"/>
    </row>
    <row r="148" spans="1:1">
      <c r="A148" s="13"/>
    </row>
    <row r="149" spans="1:1">
      <c r="A149" s="13"/>
    </row>
    <row r="150" spans="1:1">
      <c r="A150" s="13"/>
    </row>
    <row r="151" spans="1:1">
      <c r="A151" s="13"/>
    </row>
    <row r="152" spans="1:1">
      <c r="A152" s="13"/>
    </row>
    <row r="153" spans="1:1">
      <c r="A153" s="13"/>
    </row>
    <row r="154" spans="1:1">
      <c r="A154" s="13"/>
    </row>
    <row r="155" spans="1:1">
      <c r="A155" s="13"/>
    </row>
    <row r="156" spans="1:1">
      <c r="A156" s="13"/>
    </row>
    <row r="157" spans="1:1">
      <c r="A157" s="13"/>
    </row>
    <row r="158" spans="1:1">
      <c r="A158" s="13"/>
    </row>
    <row r="159" spans="1:1">
      <c r="A159" s="13"/>
    </row>
    <row r="160" spans="1:1">
      <c r="A160" s="13"/>
    </row>
    <row r="161" spans="1:1">
      <c r="A161" s="13"/>
    </row>
    <row r="162" spans="1:1">
      <c r="A162" s="13"/>
    </row>
    <row r="163" spans="1:1">
      <c r="A163" s="13"/>
    </row>
    <row r="164" spans="1:1">
      <c r="A164" s="13"/>
    </row>
    <row r="165" spans="1:1">
      <c r="A165" s="13"/>
    </row>
    <row r="166" spans="1:1">
      <c r="A166" s="13"/>
    </row>
    <row r="167" spans="1:1">
      <c r="A167" s="13"/>
    </row>
    <row r="168" spans="1:1">
      <c r="A168" s="13"/>
    </row>
    <row r="169" spans="1:1">
      <c r="A169" s="13"/>
    </row>
    <row r="170" spans="1:1">
      <c r="A170" s="13"/>
    </row>
    <row r="171" spans="1:1">
      <c r="A171" s="13"/>
    </row>
    <row r="172" spans="1:1">
      <c r="A172" s="13"/>
    </row>
    <row r="173" spans="1:1">
      <c r="A173" s="13"/>
    </row>
    <row r="174" spans="1:1">
      <c r="A174" s="13"/>
    </row>
    <row r="175" spans="1:1">
      <c r="A175" s="13"/>
    </row>
    <row r="176" spans="1:1">
      <c r="A176" s="13"/>
    </row>
    <row r="177" spans="1:1">
      <c r="A177" s="13"/>
    </row>
    <row r="178" spans="1:1">
      <c r="A178" s="13"/>
    </row>
    <row r="179" spans="1:1">
      <c r="A179" s="13"/>
    </row>
    <row r="180" spans="1:1">
      <c r="A180" s="13"/>
    </row>
    <row r="181" spans="1:1">
      <c r="A181" s="13"/>
    </row>
    <row r="182" spans="1:1">
      <c r="A182" s="13"/>
    </row>
    <row r="183" spans="1:1">
      <c r="A183" s="13"/>
    </row>
    <row r="184" spans="1:1">
      <c r="A184" s="13"/>
    </row>
    <row r="185" spans="1:1">
      <c r="A185" s="13"/>
    </row>
    <row r="186" spans="1:1">
      <c r="A186" s="13"/>
    </row>
    <row r="187" spans="1:1">
      <c r="A187" s="13"/>
    </row>
    <row r="188" spans="1:1">
      <c r="A188" s="13"/>
    </row>
    <row r="189" spans="1:1">
      <c r="A189" s="13"/>
    </row>
    <row r="190" spans="1:1">
      <c r="A190" s="13"/>
    </row>
    <row r="191" spans="1:1">
      <c r="A191" s="13"/>
    </row>
    <row r="192" spans="1:1">
      <c r="A192" s="13"/>
    </row>
    <row r="193" spans="1:1">
      <c r="A193" s="13"/>
    </row>
  </sheetData>
  <sheetProtection selectLockedCells="1" selectUnlockedCells="1"/>
  <mergeCells count="12">
    <mergeCell ref="B24:D24"/>
    <mergeCell ref="A5:G5"/>
    <mergeCell ref="E17:F17"/>
    <mergeCell ref="E13:F13"/>
    <mergeCell ref="E20:F20"/>
    <mergeCell ref="A8:G8"/>
    <mergeCell ref="E9:E10"/>
    <mergeCell ref="C9:C10"/>
    <mergeCell ref="D9:D10"/>
    <mergeCell ref="A9:A10"/>
    <mergeCell ref="B9:B10"/>
    <mergeCell ref="A7:G7"/>
  </mergeCells>
  <phoneticPr fontId="2" type="noConversion"/>
  <pageMargins left="0.35433070866141736" right="0.19685039370078741" top="0.23622047244094491" bottom="0.47244094488188981" header="0.23622047244094491" footer="0.47244094488188981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2"/>
  <sheetViews>
    <sheetView view="pageBreakPreview" zoomScale="90" zoomScaleNormal="90" zoomScaleSheetLayoutView="90" workbookViewId="0">
      <selection activeCell="Q5" sqref="Q5"/>
    </sheetView>
  </sheetViews>
  <sheetFormatPr defaultRowHeight="13.2"/>
  <cols>
    <col min="1" max="1" width="5.109375" customWidth="1"/>
    <col min="3" max="3" width="13.44140625" customWidth="1"/>
    <col min="4" max="4" width="13.88671875" customWidth="1"/>
    <col min="5" max="5" width="8.5546875" customWidth="1"/>
    <col min="6" max="6" width="7.6640625" customWidth="1"/>
    <col min="7" max="7" width="12.33203125" customWidth="1"/>
    <col min="8" max="8" width="8.109375" customWidth="1"/>
    <col min="9" max="9" width="14.6640625" customWidth="1"/>
    <col min="10" max="10" width="8.109375" customWidth="1"/>
    <col min="11" max="11" width="13.5546875" customWidth="1"/>
    <col min="12" max="12" width="9.88671875" customWidth="1"/>
    <col min="13" max="13" width="13.88671875" customWidth="1"/>
    <col min="14" max="14" width="9" customWidth="1"/>
    <col min="15" max="15" width="13.5546875" customWidth="1"/>
    <col min="17" max="17" width="13.88671875" customWidth="1"/>
  </cols>
  <sheetData>
    <row r="1" spans="1:17" ht="16.8">
      <c r="A1" s="9" t="s">
        <v>3</v>
      </c>
      <c r="B1" s="1"/>
      <c r="C1" s="8"/>
      <c r="D1" s="6"/>
      <c r="E1" s="10"/>
      <c r="F1" s="15"/>
      <c r="K1" s="4"/>
      <c r="L1" s="15"/>
    </row>
    <row r="2" spans="1:17" ht="16.8">
      <c r="A2" s="9" t="s">
        <v>4</v>
      </c>
      <c r="B2" s="1"/>
      <c r="C2" s="8"/>
      <c r="D2" s="6"/>
      <c r="E2" s="10"/>
      <c r="F2" s="15"/>
      <c r="K2" s="4"/>
      <c r="L2" s="15"/>
    </row>
    <row r="3" spans="1:17" ht="16.8">
      <c r="A3" s="9" t="s">
        <v>18</v>
      </c>
      <c r="B3" s="1"/>
      <c r="C3" s="8"/>
      <c r="D3" s="6"/>
      <c r="E3" s="10"/>
      <c r="F3" s="15"/>
      <c r="L3" s="15"/>
    </row>
    <row r="4" spans="1:17">
      <c r="A4" s="4"/>
      <c r="D4" s="7"/>
      <c r="E4" s="10"/>
      <c r="F4" s="15"/>
      <c r="L4" s="15"/>
    </row>
    <row r="5" spans="1:17" ht="23.25" customHeight="1">
      <c r="A5" s="94" t="str">
        <f>Planilha!A5</f>
        <v>Objeto:  Serviços de manutenção na parte elétrica do municipio de Santa Maria Madalena.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</row>
    <row r="6" spans="1:17" ht="18.75" customHeight="1">
      <c r="A6" s="100" t="s">
        <v>58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</row>
    <row r="7" spans="1:17" ht="12.75" customHeight="1">
      <c r="A7" s="16"/>
      <c r="B7" s="16"/>
      <c r="C7" s="17"/>
      <c r="D7" s="17"/>
      <c r="E7" s="18"/>
      <c r="F7" s="17"/>
      <c r="G7" s="111"/>
      <c r="H7" s="111"/>
      <c r="I7" s="111"/>
      <c r="J7" s="111"/>
      <c r="K7" s="111"/>
      <c r="L7" s="111"/>
      <c r="M7" s="111"/>
      <c r="N7" s="111"/>
      <c r="O7" s="111"/>
    </row>
    <row r="8" spans="1:17">
      <c r="A8" s="107" t="s">
        <v>14</v>
      </c>
      <c r="B8" s="109" t="s">
        <v>11</v>
      </c>
      <c r="C8" s="110"/>
      <c r="D8" s="109" t="s">
        <v>12</v>
      </c>
      <c r="E8" s="108" t="s">
        <v>26</v>
      </c>
      <c r="F8" s="103" t="s">
        <v>13</v>
      </c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</row>
    <row r="9" spans="1:17">
      <c r="A9" s="107"/>
      <c r="B9" s="110"/>
      <c r="C9" s="110"/>
      <c r="D9" s="110"/>
      <c r="E9" s="109"/>
      <c r="F9" s="102" t="s">
        <v>19</v>
      </c>
      <c r="G9" s="102"/>
      <c r="H9" s="102" t="s">
        <v>20</v>
      </c>
      <c r="I9" s="102"/>
      <c r="J9" s="102" t="s">
        <v>21</v>
      </c>
      <c r="K9" s="102"/>
      <c r="L9" s="102" t="s">
        <v>22</v>
      </c>
      <c r="M9" s="102"/>
      <c r="N9" s="102" t="s">
        <v>23</v>
      </c>
      <c r="O9" s="102"/>
      <c r="P9" s="101" t="s">
        <v>35</v>
      </c>
      <c r="Q9" s="102"/>
    </row>
    <row r="10" spans="1:17" ht="20.399999999999999">
      <c r="A10" s="107"/>
      <c r="B10" s="110"/>
      <c r="C10" s="110"/>
      <c r="D10" s="110"/>
      <c r="E10" s="109"/>
      <c r="F10" s="19" t="s">
        <v>15</v>
      </c>
      <c r="G10" s="20" t="s">
        <v>16</v>
      </c>
      <c r="H10" s="19" t="s">
        <v>15</v>
      </c>
      <c r="I10" s="20" t="s">
        <v>16</v>
      </c>
      <c r="J10" s="19" t="s">
        <v>15</v>
      </c>
      <c r="K10" s="20" t="s">
        <v>16</v>
      </c>
      <c r="L10" s="19" t="s">
        <v>15</v>
      </c>
      <c r="M10" s="20" t="s">
        <v>16</v>
      </c>
      <c r="N10" s="19" t="s">
        <v>15</v>
      </c>
      <c r="O10" s="20" t="s">
        <v>16</v>
      </c>
      <c r="P10" s="19" t="s">
        <v>15</v>
      </c>
      <c r="Q10" s="20" t="s">
        <v>16</v>
      </c>
    </row>
    <row r="11" spans="1:17" ht="15.75" customHeight="1">
      <c r="A11" s="88">
        <v>1</v>
      </c>
      <c r="B11" s="104" t="s">
        <v>32</v>
      </c>
      <c r="C11" s="104"/>
      <c r="D11" s="89">
        <f>Planilha!G13</f>
        <v>0</v>
      </c>
      <c r="E11" s="90" t="e">
        <f>(D11/D14)</f>
        <v>#DIV/0!</v>
      </c>
      <c r="F11" s="86">
        <v>0.15</v>
      </c>
      <c r="G11" s="91">
        <f>D11*F11</f>
        <v>0</v>
      </c>
      <c r="H11" s="86">
        <v>0.15</v>
      </c>
      <c r="I11" s="87">
        <f>D11*H11</f>
        <v>0</v>
      </c>
      <c r="J11" s="86">
        <v>0.15</v>
      </c>
      <c r="K11" s="87">
        <f>D11*J11</f>
        <v>0</v>
      </c>
      <c r="L11" s="86">
        <v>0.15</v>
      </c>
      <c r="M11" s="87">
        <f>D11*L11</f>
        <v>0</v>
      </c>
      <c r="N11" s="86">
        <v>0.2</v>
      </c>
      <c r="O11" s="87">
        <f>N11*D11</f>
        <v>0</v>
      </c>
      <c r="P11" s="86">
        <v>0.2</v>
      </c>
      <c r="Q11" s="87">
        <f>P11*D11</f>
        <v>0</v>
      </c>
    </row>
    <row r="12" spans="1:17" ht="15.75" customHeight="1">
      <c r="A12" s="88">
        <v>2</v>
      </c>
      <c r="B12" s="104" t="s">
        <v>33</v>
      </c>
      <c r="C12" s="104"/>
      <c r="D12" s="89">
        <f>Planilha!G17</f>
        <v>0</v>
      </c>
      <c r="E12" s="90" t="e">
        <f>(D12/D14)</f>
        <v>#DIV/0!</v>
      </c>
      <c r="F12" s="86">
        <v>0.15</v>
      </c>
      <c r="G12" s="87">
        <f>D12*F12</f>
        <v>0</v>
      </c>
      <c r="H12" s="86">
        <v>0.15</v>
      </c>
      <c r="I12" s="87">
        <f>D12*H12</f>
        <v>0</v>
      </c>
      <c r="J12" s="86">
        <v>0.15</v>
      </c>
      <c r="K12" s="87">
        <f>D12*J12</f>
        <v>0</v>
      </c>
      <c r="L12" s="86">
        <v>0.15</v>
      </c>
      <c r="M12" s="87">
        <f>D12*L12</f>
        <v>0</v>
      </c>
      <c r="N12" s="86">
        <v>0.2</v>
      </c>
      <c r="O12" s="87">
        <f>N12*D12</f>
        <v>0</v>
      </c>
      <c r="P12" s="86">
        <v>0.2</v>
      </c>
      <c r="Q12" s="87">
        <f t="shared" ref="Q12:Q13" si="0">P12*D12</f>
        <v>0</v>
      </c>
    </row>
    <row r="13" spans="1:17" ht="15.75" customHeight="1">
      <c r="A13" s="88">
        <v>3</v>
      </c>
      <c r="B13" s="105" t="s">
        <v>52</v>
      </c>
      <c r="C13" s="106"/>
      <c r="D13" s="89">
        <f>Planilha!G19</f>
        <v>0</v>
      </c>
      <c r="E13" s="90" t="e">
        <f>(D13/D14)</f>
        <v>#DIV/0!</v>
      </c>
      <c r="F13" s="86">
        <v>0.15</v>
      </c>
      <c r="G13" s="91">
        <f>D13*F13</f>
        <v>0</v>
      </c>
      <c r="H13" s="86">
        <v>0.15</v>
      </c>
      <c r="I13" s="87">
        <f>D13*H13</f>
        <v>0</v>
      </c>
      <c r="J13" s="86">
        <v>0.15</v>
      </c>
      <c r="K13" s="87">
        <f>D13*J13</f>
        <v>0</v>
      </c>
      <c r="L13" s="86">
        <v>0.15</v>
      </c>
      <c r="M13" s="87">
        <f>D13*L13</f>
        <v>0</v>
      </c>
      <c r="N13" s="86">
        <v>0.2</v>
      </c>
      <c r="O13" s="87">
        <f>N13*D13</f>
        <v>0</v>
      </c>
      <c r="P13" s="86">
        <v>0.2</v>
      </c>
      <c r="Q13" s="87">
        <f t="shared" si="0"/>
        <v>0</v>
      </c>
    </row>
    <row r="14" spans="1:17">
      <c r="A14" s="37" t="s">
        <v>1</v>
      </c>
      <c r="B14" s="37"/>
      <c r="C14" s="37"/>
      <c r="D14" s="48">
        <f>SUM(D11:D13)</f>
        <v>0</v>
      </c>
      <c r="E14" s="47" t="e">
        <f>SUM(E11:E13)</f>
        <v>#DIV/0!</v>
      </c>
      <c r="F14" s="40" t="e">
        <f>(G14/D14)</f>
        <v>#DIV/0!</v>
      </c>
      <c r="G14" s="45">
        <f>SUM(G11:G13)</f>
        <v>0</v>
      </c>
      <c r="H14" s="42" t="e">
        <f>(I14/D14)</f>
        <v>#DIV/0!</v>
      </c>
      <c r="I14" s="45">
        <f>SUM(I11:I13)</f>
        <v>0</v>
      </c>
      <c r="J14" s="42" t="e">
        <f>(K14/D14)</f>
        <v>#DIV/0!</v>
      </c>
      <c r="K14" s="45">
        <f>SUM(K11:K13)</f>
        <v>0</v>
      </c>
      <c r="L14" s="40" t="e">
        <f>(M14/D14)</f>
        <v>#DIV/0!</v>
      </c>
      <c r="M14" s="45">
        <f>SUM(M11:M13)</f>
        <v>0</v>
      </c>
      <c r="N14" s="42" t="e">
        <f>(O14/D14)</f>
        <v>#DIV/0!</v>
      </c>
      <c r="O14" s="45">
        <f>SUM(O11:O13)</f>
        <v>0</v>
      </c>
      <c r="P14" s="42" t="e">
        <f>(Q14/D14)</f>
        <v>#DIV/0!</v>
      </c>
      <c r="Q14" s="45">
        <f>SUM(Q11:Q13)</f>
        <v>0</v>
      </c>
    </row>
    <row r="15" spans="1:17">
      <c r="A15" s="104" t="s">
        <v>17</v>
      </c>
      <c r="B15" s="104"/>
      <c r="C15" s="104"/>
      <c r="D15" s="38"/>
      <c r="E15" s="39"/>
      <c r="F15" s="40" t="e">
        <f>F14</f>
        <v>#DIV/0!</v>
      </c>
      <c r="G15" s="38">
        <f>G14</f>
        <v>0</v>
      </c>
      <c r="H15" s="41" t="e">
        <f t="shared" ref="H15:Q15" si="1">F15+H14</f>
        <v>#DIV/0!</v>
      </c>
      <c r="I15" s="38">
        <f t="shared" si="1"/>
        <v>0</v>
      </c>
      <c r="J15" s="42" t="e">
        <f t="shared" si="1"/>
        <v>#DIV/0!</v>
      </c>
      <c r="K15" s="38">
        <f t="shared" si="1"/>
        <v>0</v>
      </c>
      <c r="L15" s="40" t="e">
        <f t="shared" si="1"/>
        <v>#DIV/0!</v>
      </c>
      <c r="M15" s="38">
        <f t="shared" si="1"/>
        <v>0</v>
      </c>
      <c r="N15" s="41" t="e">
        <f t="shared" si="1"/>
        <v>#DIV/0!</v>
      </c>
      <c r="O15" s="38">
        <f t="shared" si="1"/>
        <v>0</v>
      </c>
      <c r="P15" s="41" t="e">
        <f t="shared" si="1"/>
        <v>#DIV/0!</v>
      </c>
      <c r="Q15" s="38">
        <f t="shared" si="1"/>
        <v>0</v>
      </c>
    </row>
    <row r="16" spans="1:17">
      <c r="A16" s="43"/>
      <c r="B16" s="43"/>
      <c r="C16" s="44" t="s">
        <v>25</v>
      </c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</row>
    <row r="17" spans="1:15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</row>
    <row r="19" spans="1:15">
      <c r="G19" s="129" t="s">
        <v>56</v>
      </c>
      <c r="H19" s="129"/>
      <c r="I19" s="129"/>
      <c r="J19" s="129"/>
      <c r="K19" s="129"/>
      <c r="L19" s="129"/>
      <c r="M19" s="129"/>
    </row>
    <row r="32" spans="1:15">
      <c r="H32" s="23" t="s">
        <v>27</v>
      </c>
    </row>
  </sheetData>
  <mergeCells count="19">
    <mergeCell ref="G19:M19"/>
    <mergeCell ref="A5:O5"/>
    <mergeCell ref="A6:O6"/>
    <mergeCell ref="A8:A10"/>
    <mergeCell ref="E8:E10"/>
    <mergeCell ref="B8:C10"/>
    <mergeCell ref="G7:O7"/>
    <mergeCell ref="D8:D10"/>
    <mergeCell ref="P9:Q9"/>
    <mergeCell ref="F8:Q8"/>
    <mergeCell ref="B12:C12"/>
    <mergeCell ref="A15:C15"/>
    <mergeCell ref="F9:G9"/>
    <mergeCell ref="N9:O9"/>
    <mergeCell ref="L9:M9"/>
    <mergeCell ref="H9:I9"/>
    <mergeCell ref="J9:K9"/>
    <mergeCell ref="B11:C11"/>
    <mergeCell ref="B13:C13"/>
  </mergeCells>
  <phoneticPr fontId="2" type="noConversion"/>
  <printOptions horizontalCentered="1"/>
  <pageMargins left="0" right="0.59055118110236227" top="0.55118110236220474" bottom="0.98425196850393704" header="0.51181102362204722" footer="0.51181102362204722"/>
  <pageSetup paperSize="9" scale="77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2"/>
  <sheetViews>
    <sheetView tabSelected="1" view="pageBreakPreview" zoomScale="110" zoomScaleNormal="100" zoomScaleSheetLayoutView="110" workbookViewId="0">
      <selection activeCell="J12" sqref="J12"/>
    </sheetView>
  </sheetViews>
  <sheetFormatPr defaultRowHeight="13.2"/>
  <cols>
    <col min="1" max="1" width="7.5546875" customWidth="1"/>
    <col min="2" max="2" width="58" bestFit="1" customWidth="1"/>
    <col min="3" max="3" width="7.88671875" customWidth="1"/>
    <col min="4" max="4" width="6.88671875" customWidth="1"/>
    <col min="5" max="5" width="12.33203125" customWidth="1"/>
    <col min="6" max="6" width="6.6640625" customWidth="1"/>
    <col min="7" max="7" width="11.88671875" customWidth="1"/>
    <col min="8" max="8" width="10.88671875" customWidth="1"/>
    <col min="9" max="9" width="13.88671875" customWidth="1"/>
    <col min="10" max="10" width="15.88671875" customWidth="1"/>
    <col min="11" max="11" width="13.5546875" customWidth="1"/>
    <col min="12" max="12" width="6.88671875" customWidth="1"/>
    <col min="13" max="13" width="14.44140625" customWidth="1"/>
    <col min="14" max="14" width="6.6640625" customWidth="1"/>
    <col min="15" max="15" width="11.88671875" customWidth="1"/>
    <col min="16" max="16" width="7.44140625" customWidth="1"/>
    <col min="17" max="17" width="13.5546875" customWidth="1"/>
    <col min="18" max="18" width="7.109375" customWidth="1"/>
    <col min="19" max="19" width="13.88671875" customWidth="1"/>
    <col min="20" max="20" width="7.5546875" customWidth="1"/>
    <col min="21" max="21" width="13.5546875" customWidth="1"/>
  </cols>
  <sheetData>
    <row r="1" spans="1:21" ht="16.8">
      <c r="A1" s="9" t="s">
        <v>3</v>
      </c>
      <c r="B1" s="1"/>
      <c r="C1" s="10"/>
      <c r="D1" s="15"/>
      <c r="L1" s="15"/>
      <c r="Q1" s="4"/>
      <c r="R1" s="15"/>
    </row>
    <row r="2" spans="1:21" ht="16.8">
      <c r="A2" s="9" t="s">
        <v>4</v>
      </c>
      <c r="B2" s="1"/>
      <c r="C2" s="10"/>
      <c r="D2" s="15"/>
      <c r="L2" s="15"/>
      <c r="Q2" s="4"/>
      <c r="R2" s="15"/>
    </row>
    <row r="3" spans="1:21" ht="16.8">
      <c r="A3" s="9" t="s">
        <v>18</v>
      </c>
      <c r="B3" s="1"/>
      <c r="C3" s="10"/>
      <c r="D3" s="15"/>
      <c r="L3" s="15"/>
      <c r="R3" s="15"/>
    </row>
    <row r="4" spans="1:21">
      <c r="A4" s="4"/>
      <c r="C4" s="10"/>
      <c r="D4" s="15"/>
      <c r="L4" s="15"/>
      <c r="R4" s="15"/>
    </row>
    <row r="5" spans="1:21" ht="28.5" customHeight="1">
      <c r="A5" s="94" t="str">
        <f>Planilha!A5</f>
        <v>Objeto:  Serviços de manutenção na parte elétrica do municipio de Santa Maria Madalena.</v>
      </c>
      <c r="B5" s="94"/>
      <c r="C5" s="94"/>
      <c r="D5" s="94"/>
      <c r="E5" s="94"/>
      <c r="F5" s="94"/>
      <c r="G5" s="94"/>
      <c r="H5" s="94"/>
      <c r="I5" s="22"/>
      <c r="J5" s="22"/>
      <c r="K5" s="119" t="s">
        <v>36</v>
      </c>
      <c r="L5" s="120"/>
      <c r="M5" s="120"/>
      <c r="N5" s="120"/>
      <c r="O5" s="120"/>
      <c r="P5" s="31"/>
      <c r="Q5" s="22"/>
      <c r="R5" s="22"/>
      <c r="S5" s="22"/>
      <c r="T5" s="22"/>
      <c r="U5" s="22"/>
    </row>
    <row r="6" spans="1:21">
      <c r="A6" s="24"/>
      <c r="B6" s="130" t="s">
        <v>59</v>
      </c>
      <c r="C6" s="130"/>
      <c r="D6" s="130"/>
      <c r="E6" s="130"/>
      <c r="F6" s="130"/>
      <c r="G6" s="4"/>
      <c r="H6" s="4"/>
      <c r="K6" s="121"/>
      <c r="L6" s="122"/>
      <c r="M6" s="122"/>
      <c r="N6" s="122"/>
      <c r="O6" s="122"/>
      <c r="P6" s="31"/>
    </row>
    <row r="7" spans="1:21" ht="15" customHeight="1">
      <c r="A7" s="25" t="s">
        <v>5</v>
      </c>
      <c r="B7" s="84" t="s">
        <v>30</v>
      </c>
      <c r="C7" s="117" t="s">
        <v>31</v>
      </c>
      <c r="D7" s="117"/>
      <c r="E7" s="117"/>
      <c r="F7" s="117"/>
      <c r="G7" s="117"/>
      <c r="H7" s="117"/>
      <c r="I7" s="25" t="s">
        <v>1</v>
      </c>
      <c r="K7" s="123" t="s">
        <v>37</v>
      </c>
      <c r="L7" s="123" t="s">
        <v>38</v>
      </c>
      <c r="M7" s="123" t="s">
        <v>39</v>
      </c>
      <c r="N7" s="123" t="s">
        <v>40</v>
      </c>
      <c r="O7" s="123"/>
      <c r="P7" s="22"/>
    </row>
    <row r="8" spans="1:21" ht="15" customHeight="1">
      <c r="A8" s="26">
        <v>1</v>
      </c>
      <c r="B8" s="82" t="s">
        <v>32</v>
      </c>
      <c r="C8" s="116"/>
      <c r="D8" s="117"/>
      <c r="E8" s="117"/>
      <c r="F8" s="117"/>
      <c r="G8" s="117"/>
      <c r="H8" s="118"/>
      <c r="I8" s="29"/>
      <c r="K8" s="124"/>
      <c r="L8" s="124"/>
      <c r="M8" s="124"/>
      <c r="N8" s="124"/>
      <c r="O8" s="124"/>
      <c r="P8" s="22"/>
    </row>
    <row r="9" spans="1:21" ht="15" customHeight="1">
      <c r="A9" s="27" t="s">
        <v>10</v>
      </c>
      <c r="B9" s="85" t="s">
        <v>50</v>
      </c>
      <c r="C9" s="114" t="s">
        <v>55</v>
      </c>
      <c r="D9" s="115"/>
      <c r="E9" s="115"/>
      <c r="F9" s="115"/>
      <c r="G9" s="115"/>
      <c r="H9" s="115"/>
      <c r="I9" s="36">
        <f>8*8*6</f>
        <v>384</v>
      </c>
      <c r="K9" s="32">
        <v>176</v>
      </c>
      <c r="L9" s="32">
        <v>12</v>
      </c>
      <c r="M9" s="32">
        <v>32</v>
      </c>
      <c r="N9" s="125">
        <f>K9*L9*M9</f>
        <v>67584</v>
      </c>
      <c r="O9" s="125"/>
      <c r="P9" s="30"/>
    </row>
    <row r="10" spans="1:21" ht="15" customHeight="1">
      <c r="A10" s="26">
        <v>2</v>
      </c>
      <c r="B10" s="82" t="s">
        <v>33</v>
      </c>
      <c r="C10" s="116"/>
      <c r="D10" s="117"/>
      <c r="E10" s="117"/>
      <c r="F10" s="117"/>
      <c r="G10" s="117"/>
      <c r="H10" s="118"/>
      <c r="I10" s="29"/>
      <c r="K10" s="33"/>
      <c r="L10" s="33"/>
      <c r="M10" s="33"/>
      <c r="N10" s="112"/>
      <c r="O10" s="112"/>
      <c r="P10" s="30"/>
    </row>
    <row r="11" spans="1:21">
      <c r="A11" s="35" t="s">
        <v>28</v>
      </c>
      <c r="B11" s="57" t="s">
        <v>45</v>
      </c>
      <c r="C11" s="114" t="s">
        <v>55</v>
      </c>
      <c r="D11" s="115"/>
      <c r="E11" s="115"/>
      <c r="F11" s="115"/>
      <c r="G11" s="115"/>
      <c r="H11" s="115"/>
      <c r="I11" s="36">
        <f>8*8*6</f>
        <v>384</v>
      </c>
      <c r="K11" s="34">
        <v>176</v>
      </c>
      <c r="L11" s="34">
        <v>12</v>
      </c>
      <c r="M11" s="34">
        <v>6</v>
      </c>
      <c r="N11" s="113">
        <f>K11*L11*M11</f>
        <v>12672</v>
      </c>
      <c r="O11" s="113"/>
      <c r="P11" s="30"/>
    </row>
    <row r="12" spans="1:21" ht="67.5" customHeight="1">
      <c r="A12" s="83" t="s">
        <v>29</v>
      </c>
      <c r="B12" s="57" t="s">
        <v>47</v>
      </c>
      <c r="C12" s="114" t="s">
        <v>55</v>
      </c>
      <c r="D12" s="115"/>
      <c r="E12" s="115"/>
      <c r="F12" s="115"/>
      <c r="G12" s="115"/>
      <c r="H12" s="115"/>
      <c r="I12" s="36">
        <f>8*8*6</f>
        <v>384</v>
      </c>
    </row>
  </sheetData>
  <mergeCells count="16">
    <mergeCell ref="C12:H12"/>
    <mergeCell ref="K7:K8"/>
    <mergeCell ref="L7:L8"/>
    <mergeCell ref="M7:M8"/>
    <mergeCell ref="N7:O8"/>
    <mergeCell ref="N9:O9"/>
    <mergeCell ref="A5:H5"/>
    <mergeCell ref="N10:O10"/>
    <mergeCell ref="N11:O11"/>
    <mergeCell ref="C11:H11"/>
    <mergeCell ref="C10:H10"/>
    <mergeCell ref="C7:H7"/>
    <mergeCell ref="C8:H8"/>
    <mergeCell ref="C9:H9"/>
    <mergeCell ref="K5:O6"/>
    <mergeCell ref="B6:F6"/>
  </mergeCells>
  <printOptions horizontalCentered="1"/>
  <pageMargins left="0.19685039370078741" right="0.59055118110236227" top="0.55118110236220474" bottom="0.98425196850393704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4</vt:i4>
      </vt:variant>
    </vt:vector>
  </HeadingPairs>
  <TitlesOfParts>
    <vt:vector size="7" baseType="lpstr">
      <vt:lpstr>Planilha</vt:lpstr>
      <vt:lpstr>Cronograma </vt:lpstr>
      <vt:lpstr>Memória de cálculo  </vt:lpstr>
      <vt:lpstr>'Cronograma '!Area_de_impressao</vt:lpstr>
      <vt:lpstr>'Memória de cálculo  '!Area_de_impressao</vt:lpstr>
      <vt:lpstr>Planilha!Area_de_impressao</vt:lpstr>
      <vt:lpstr>Planilha!Titulos_de_impressao</vt:lpstr>
    </vt:vector>
  </TitlesOfParts>
  <Company>DER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</dc:creator>
  <cp:lastModifiedBy>carsil</cp:lastModifiedBy>
  <cp:lastPrinted>2019-08-20T18:21:24Z</cp:lastPrinted>
  <dcterms:created xsi:type="dcterms:W3CDTF">2002-04-26T11:49:37Z</dcterms:created>
  <dcterms:modified xsi:type="dcterms:W3CDTF">2019-08-20T18:22:10Z</dcterms:modified>
</cp:coreProperties>
</file>